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3\25.12.2023\Решение №6-78 от 25.12.2023, решение №22 от 25.12.2023 2 чтение в Совет 2024 год\"/>
    </mc:Choice>
  </mc:AlternateContent>
  <xr:revisionPtr revIDLastSave="0" documentId="13_ncr:1_{CD11C160-F783-43AB-B657-F882039F2B01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Безвозмездным'!$8:$10</definedName>
    <definedName name="_xlnm.Print_Area" localSheetId="0">'Приложение по Безвозмездным'!$B$1:$F$69</definedName>
  </definedNames>
  <calcPr calcId="181029"/>
</workbook>
</file>

<file path=xl/calcChain.xml><?xml version="1.0" encoding="utf-8"?>
<calcChain xmlns="http://schemas.openxmlformats.org/spreadsheetml/2006/main">
  <c r="D68" i="1" l="1"/>
  <c r="F69" i="1"/>
  <c r="F66" i="1" s="1"/>
  <c r="E69" i="1"/>
  <c r="E66" i="1" s="1"/>
  <c r="D66" i="1"/>
  <c r="D51" i="1"/>
  <c r="D47" i="1" s="1"/>
  <c r="D40" i="1" s="1"/>
  <c r="F47" i="1"/>
  <c r="F40" i="1" s="1"/>
  <c r="E47" i="1"/>
  <c r="E40" i="1" s="1"/>
  <c r="F29" i="1"/>
  <c r="E29" i="1"/>
  <c r="D29" i="1"/>
  <c r="F18" i="1"/>
  <c r="F17" i="1" s="1"/>
  <c r="E18" i="1"/>
  <c r="E17" i="1" s="1"/>
  <c r="D18" i="1"/>
  <c r="D17" i="1" s="1"/>
  <c r="D15" i="1"/>
  <c r="D14" i="1" s="1"/>
  <c r="F14" i="1"/>
  <c r="E14" i="1"/>
  <c r="E12" i="1" l="1"/>
  <c r="E11" i="1" s="1"/>
  <c r="D12" i="1"/>
  <c r="D11" i="1" s="1"/>
  <c r="F12" i="1"/>
  <c r="F11" i="1" s="1"/>
</calcChain>
</file>

<file path=xl/sharedStrings.xml><?xml version="1.0" encoding="utf-8"?>
<sst xmlns="http://schemas.openxmlformats.org/spreadsheetml/2006/main" count="133" uniqueCount="107">
  <si>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</si>
  <si>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</si>
  <si>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</si>
  <si>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</si>
  <si>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</si>
  <si>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</si>
  <si>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</si>
  <si>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</si>
  <si>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</si>
  <si>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</si>
  <si>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</si>
  <si>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</si>
  <si>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</si>
  <si>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</si>
  <si>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</si>
  <si>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</si>
  <si>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</si>
  <si>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</si>
  <si>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</si>
  <si>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</si>
  <si>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</si>
  <si>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</si>
  <si>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</si>
  <si>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</si>
  <si>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</si>
  <si>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</si>
  <si>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</si>
  <si>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</si>
  <si>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</si>
  <si>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</si>
  <si>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</si>
  <si>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</si>
  <si>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</si>
  <si>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</si>
  <si>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</si>
  <si>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>2 02 35303 04 0000 150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</si>
  <si>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</si>
  <si>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</si>
  <si>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</si>
  <si>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</si>
  <si>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</si>
  <si>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</si>
  <si>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</si>
  <si>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</si>
  <si>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Реконструкция центральной площади города Свободного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</si>
  <si>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</si>
  <si>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</si>
  <si>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</si>
  <si>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</si>
  <si>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</si>
  <si>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</si>
  <si>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</si>
  <si>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</si>
  <si>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</si>
  <si>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</si>
  <si>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</si>
  <si>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</si>
  <si>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</si>
  <si>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</si>
  <si>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</si>
  <si>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</si>
  <si>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</si>
  <si>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</si>
  <si>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</si>
  <si>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</si>
  <si>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</si>
  <si>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</si>
  <si>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</si>
  <si>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</si>
  <si>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Наименование кодов доходов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</si>
  <si>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</si>
  <si>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</si>
  <si>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</si>
  <si>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</si>
  <si>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</si>
  <si>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>(рублей)</t>
  </si>
  <si>
    <t>1</t>
  </si>
  <si>
    <t>2</t>
  </si>
  <si>
    <t>3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</si>
  <si>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</si>
  <si>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</si>
  <si>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</si>
  <si>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</si>
  <si>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</si>
  <si>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</si>
  <si>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</si>
  <si>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</si>
  <si>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</si>
  <si>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</si>
  <si>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</si>
  <si>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</si>
  <si>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</si>
  <si>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которыз планируется). </t>
  </si>
  <si>
    <t xml:space="preserve">Приложение № 2 к решению </t>
  </si>
  <si>
    <t>Субсидия бюджетам муниципальных образований на софинансирование мероприятий, направленных на модернизацию коммунальной инраструктуры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</si>
  <si>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</si>
  <si>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2 02 45393 04 0000 150</t>
  </si>
  <si>
    <t>2026 год</t>
  </si>
  <si>
    <t>Прогнозируемый объём безвозмездных поступлений городского бюджета по кодам видов доходов на 2024 год и плановый период 2025 и 2026 годов</t>
  </si>
  <si>
    <t>в том числе</t>
  </si>
  <si>
    <t>2 02 25511 04 0000 150</t>
  </si>
  <si>
    <t>Субсидии бюджетам городских округов на проведение комплексных кадастровых работ</t>
  </si>
  <si>
    <r>
      <t>Межбюджетные трансферты, передаваемые бюджетам городских округов на финансовое обеспечение дорожной деятельности</t>
    </r>
    <r>
      <rPr>
        <b/>
        <sz val="18"/>
        <rFont val="Times New Roman"/>
        <family val="1"/>
        <charset val="204"/>
      </rPr>
      <t xml:space="preserve"> </t>
    </r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</si>
  <si>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</si>
  <si>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</si>
  <si>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 xml:space="preserve">      от 25.12.2023</t>
  </si>
  <si>
    <t xml:space="preserve">  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</si>
</sst>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3">
    <xf numFmtId="0" fontId="0" fillId="0" borderId="0" xfId="0"/>
    <xf numFmtId="4" fontId="5" fillId="2" borderId="1" xfId="0" applyNumberFormat="1" applyFont="1" applyFill="1" applyBorder="1" applyAlignment="1">
      <alignment horizontal="center" vertical="center"/>
    </xf>
    <xf numFmtId="0" fontId="30" fillId="2" borderId="0" xfId="0" applyFont="1" applyFill="1" applyAlignment="1">
      <alignment horizontal="right" vertical="center"/>
    </xf>
    <xf numFmtId="0" fontId="30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/>
    </xf>
    <xf numFmtId="0" fontId="28" fillId="2" borderId="0" xfId="0" applyFont="1" applyFill="1" applyAlignment="1">
      <alignment horizontal="centerContinuous" vertical="center" wrapText="1"/>
    </xf>
    <xf numFmtId="49" fontId="28" fillId="2" borderId="0" xfId="0" applyNumberFormat="1" applyFont="1" applyFill="1" applyAlignment="1">
      <alignment horizontal="centerContinuous" vertic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right"/>
    </xf>
    <xf numFmtId="4" fontId="2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49" fontId="4" fillId="25" borderId="1" xfId="0" applyNumberFormat="1" applyFont="1" applyFill="1" applyBorder="1" applyAlignment="1">
      <alignment horizontal="center" vertical="center" wrapText="1"/>
    </xf>
    <xf numFmtId="49" fontId="4" fillId="25" borderId="1" xfId="0" applyNumberFormat="1" applyFont="1" applyFill="1" applyBorder="1" applyAlignment="1">
      <alignment horizontal="left" vertical="center" wrapText="1"/>
    </xf>
    <xf numFmtId="4" fontId="4" fillId="25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" fontId="31" fillId="2" borderId="1" xfId="0" applyNumberFormat="1" applyFont="1" applyFill="1" applyBorder="1" applyAlignment="1">
      <alignment vertical="center"/>
    </xf>
    <xf numFmtId="49" fontId="31" fillId="2" borderId="1" xfId="0" applyNumberFormat="1" applyFont="1" applyFill="1" applyBorder="1" applyAlignment="1">
      <alignment horizontal="left" vertical="center" wrapText="1"/>
    </xf>
    <xf numFmtId="4" fontId="32" fillId="2" borderId="1" xfId="0" applyNumberFormat="1" applyFont="1" applyFill="1" applyBorder="1" applyAlignment="1">
      <alignment horizontal="center" vertical="center"/>
    </xf>
    <xf numFmtId="4" fontId="3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69"/>
  <sheetViews>
    <sheetView showGridLines="0" tabSelected="1" topLeftCell="B1" zoomScale="90" zoomScaleNormal="90" workbookViewId="0">
      <selection activeCell="G13" sqref="G13"/>
    </sheetView>
  </sheetViews>
  <sheetFormatPr defaultColWidth="9" defaultRowHeight="15.75" x14ac:dyDescent="0.25"/>
  <cols>
    <col min="1" max="1" width="17.42578125" style="4" hidden="1" customWidth="1"/>
    <col min="2" max="2" width="26.28515625" style="5" customWidth="1"/>
    <col min="3" max="3" width="90" style="6" customWidth="1"/>
    <col min="4" max="4" width="18.42578125" style="7" customWidth="1"/>
    <col min="5" max="5" width="20.7109375" style="7" customWidth="1"/>
    <col min="6" max="6" width="18.42578125" style="7" customWidth="1"/>
    <col min="7" max="7" width="20.85546875" style="5" customWidth="1"/>
    <col min="8" max="16384" width="9" style="5"/>
  </cols>
  <sheetData>
    <row r="1" spans="2:7" ht="18.75" x14ac:dyDescent="0.25">
      <c r="E1" s="2"/>
      <c r="F1" s="2" t="s">
        <v>73</v>
      </c>
    </row>
    <row r="2" spans="2:7" ht="18.75" x14ac:dyDescent="0.25">
      <c r="E2" s="2"/>
      <c r="F2" s="2" t="s">
        <v>74</v>
      </c>
    </row>
    <row r="3" spans="2:7" ht="18.75" x14ac:dyDescent="0.25">
      <c r="E3" s="3" t="s">
        <v>105</v>
      </c>
      <c r="F3" s="3" t="s">
        <v>106</v>
      </c>
    </row>
    <row r="4" spans="2:7" ht="18.75" x14ac:dyDescent="0.25">
      <c r="E4" s="2"/>
      <c r="F4" s="2" t="s">
        <v>93</v>
      </c>
    </row>
    <row r="6" spans="2:7" ht="40.5" x14ac:dyDescent="0.25">
      <c r="B6" s="8" t="s">
        <v>98</v>
      </c>
      <c r="C6" s="9"/>
      <c r="D6" s="8"/>
      <c r="E6" s="8"/>
      <c r="F6" s="8"/>
      <c r="G6" s="10"/>
    </row>
    <row r="7" spans="2:7" x14ac:dyDescent="0.25">
      <c r="F7" s="11" t="s">
        <v>75</v>
      </c>
    </row>
    <row r="8" spans="2:7" ht="16.5" x14ac:dyDescent="0.25">
      <c r="B8" s="30" t="s">
        <v>0</v>
      </c>
      <c r="C8" s="30" t="s">
        <v>69</v>
      </c>
      <c r="D8" s="31" t="s">
        <v>71</v>
      </c>
      <c r="E8" s="32" t="s">
        <v>70</v>
      </c>
      <c r="F8" s="32"/>
    </row>
    <row r="9" spans="2:7" ht="16.5" x14ac:dyDescent="0.25">
      <c r="B9" s="30"/>
      <c r="C9" s="30"/>
      <c r="D9" s="31"/>
      <c r="E9" s="15" t="s">
        <v>72</v>
      </c>
      <c r="F9" s="15" t="s">
        <v>97</v>
      </c>
    </row>
    <row r="10" spans="2:7" ht="16.5" x14ac:dyDescent="0.25">
      <c r="B10" s="13" t="s">
        <v>76</v>
      </c>
      <c r="C10" s="13" t="s">
        <v>77</v>
      </c>
      <c r="D10" s="14" t="s">
        <v>78</v>
      </c>
      <c r="E10" s="15">
        <v>4</v>
      </c>
      <c r="F10" s="15">
        <v>5</v>
      </c>
    </row>
    <row r="11" spans="2:7" x14ac:dyDescent="0.25">
      <c r="B11" s="16" t="s">
        <v>1</v>
      </c>
      <c r="C11" s="17" t="s">
        <v>2</v>
      </c>
      <c r="D11" s="18">
        <f>D12+D80+D77</f>
        <v>1644113884.5599999</v>
      </c>
      <c r="E11" s="18">
        <f>E12+E80+E77</f>
        <v>1963378342.8299999</v>
      </c>
      <c r="F11" s="18">
        <f>F12+F80+F77</f>
        <v>1501909748.1899998</v>
      </c>
    </row>
    <row r="12" spans="2:7" ht="31.5" x14ac:dyDescent="0.25">
      <c r="B12" s="19" t="s">
        <v>3</v>
      </c>
      <c r="C12" s="20" t="s">
        <v>4</v>
      </c>
      <c r="D12" s="21">
        <f t="shared" ref="D12:F12" si="0">D14+D17+D40+D66</f>
        <v>1644113884.5599999</v>
      </c>
      <c r="E12" s="21">
        <f t="shared" si="0"/>
        <v>1963378342.8299999</v>
      </c>
      <c r="F12" s="21">
        <f t="shared" si="0"/>
        <v>1501909748.1899998</v>
      </c>
    </row>
    <row r="13" spans="2:7" x14ac:dyDescent="0.25">
      <c r="B13" s="19"/>
      <c r="C13" s="22" t="s">
        <v>34</v>
      </c>
      <c r="D13" s="21"/>
      <c r="E13" s="21"/>
      <c r="F13" s="21"/>
    </row>
    <row r="14" spans="2:7" x14ac:dyDescent="0.25">
      <c r="B14" s="16" t="s">
        <v>51</v>
      </c>
      <c r="C14" s="17" t="s">
        <v>52</v>
      </c>
      <c r="D14" s="18">
        <f t="shared" ref="D14:F14" si="1">SUM(D15)</f>
        <v>83890800</v>
      </c>
      <c r="E14" s="18">
        <f t="shared" si="1"/>
        <v>30795100</v>
      </c>
      <c r="F14" s="18">
        <f t="shared" si="1"/>
        <v>0</v>
      </c>
    </row>
    <row r="15" spans="2:7" ht="31.5" x14ac:dyDescent="0.25">
      <c r="B15" s="13" t="s">
        <v>53</v>
      </c>
      <c r="C15" s="23" t="s">
        <v>54</v>
      </c>
      <c r="D15" s="1">
        <f>54530200+29360600</f>
        <v>83890800</v>
      </c>
      <c r="E15" s="1">
        <v>30795100</v>
      </c>
      <c r="F15" s="1">
        <v>0</v>
      </c>
    </row>
    <row r="16" spans="2:7" hidden="1" x14ac:dyDescent="0.25">
      <c r="B16" s="13" t="s">
        <v>55</v>
      </c>
      <c r="C16" s="23" t="s">
        <v>56</v>
      </c>
      <c r="D16" s="1"/>
      <c r="E16" s="1"/>
      <c r="F16" s="1"/>
    </row>
    <row r="17" spans="2:6" ht="31.5" x14ac:dyDescent="0.25">
      <c r="B17" s="19" t="s">
        <v>5</v>
      </c>
      <c r="C17" s="20" t="s">
        <v>6</v>
      </c>
      <c r="D17" s="21">
        <f>D18+D20+D21+D22+D23+D24+D26+D27+D28+D29+D25</f>
        <v>464568933.73000002</v>
      </c>
      <c r="E17" s="21">
        <f t="shared" ref="E17:F17" si="2">E18+E20+E21+E22+E23+E24+E26+E27+E28+E29+E25</f>
        <v>360122375.27000004</v>
      </c>
      <c r="F17" s="21">
        <f t="shared" si="2"/>
        <v>73028693.799999997</v>
      </c>
    </row>
    <row r="18" spans="2:6" ht="31.5" x14ac:dyDescent="0.25">
      <c r="B18" s="1" t="s">
        <v>38</v>
      </c>
      <c r="C18" s="23" t="s">
        <v>7</v>
      </c>
      <c r="D18" s="1">
        <f t="shared" ref="D18:F18" si="3">SUM(D19:D19)</f>
        <v>119823228.18000001</v>
      </c>
      <c r="E18" s="1">
        <f t="shared" si="3"/>
        <v>0</v>
      </c>
      <c r="F18" s="1">
        <f t="shared" si="3"/>
        <v>0</v>
      </c>
    </row>
    <row r="19" spans="2:6" ht="20.25" hidden="1" x14ac:dyDescent="0.25">
      <c r="B19" s="24" t="s">
        <v>99</v>
      </c>
      <c r="C19" s="25" t="s">
        <v>44</v>
      </c>
      <c r="D19" s="26">
        <v>119823228.18000001</v>
      </c>
      <c r="E19" s="27">
        <v>0</v>
      </c>
      <c r="F19" s="27">
        <v>0</v>
      </c>
    </row>
    <row r="20" spans="2:6" ht="78.75" hidden="1" x14ac:dyDescent="0.25">
      <c r="B20" s="1" t="s">
        <v>90</v>
      </c>
      <c r="C20" s="23" t="s">
        <v>91</v>
      </c>
      <c r="D20" s="1">
        <v>0</v>
      </c>
      <c r="E20" s="1">
        <v>0</v>
      </c>
      <c r="F20" s="1">
        <v>0</v>
      </c>
    </row>
    <row r="21" spans="2:6" ht="63" hidden="1" x14ac:dyDescent="0.25">
      <c r="B21" s="1" t="s">
        <v>45</v>
      </c>
      <c r="C21" s="23" t="s">
        <v>41</v>
      </c>
      <c r="D21" s="1">
        <v>0</v>
      </c>
      <c r="E21" s="1">
        <v>0</v>
      </c>
      <c r="F21" s="1">
        <v>0</v>
      </c>
    </row>
    <row r="22" spans="2:6" ht="31.5" x14ac:dyDescent="0.25">
      <c r="B22" s="1" t="s">
        <v>39</v>
      </c>
      <c r="C22" s="23" t="s">
        <v>86</v>
      </c>
      <c r="D22" s="1">
        <v>469000</v>
      </c>
      <c r="E22" s="1">
        <v>0</v>
      </c>
      <c r="F22" s="1">
        <v>0</v>
      </c>
    </row>
    <row r="23" spans="2:6" ht="31.5" x14ac:dyDescent="0.25">
      <c r="B23" s="1" t="s">
        <v>8</v>
      </c>
      <c r="C23" s="23" t="s">
        <v>9</v>
      </c>
      <c r="D23" s="1">
        <v>259127700</v>
      </c>
      <c r="E23" s="1">
        <v>0</v>
      </c>
      <c r="F23" s="1">
        <v>0</v>
      </c>
    </row>
    <row r="24" spans="2:6" ht="31.5" x14ac:dyDescent="0.25">
      <c r="B24" s="28" t="s">
        <v>10</v>
      </c>
      <c r="C24" s="23" t="s">
        <v>11</v>
      </c>
      <c r="D24" s="28">
        <v>2713500</v>
      </c>
      <c r="E24" s="1">
        <v>2749200</v>
      </c>
      <c r="F24" s="1">
        <v>2763600</v>
      </c>
    </row>
    <row r="25" spans="2:6" ht="54" customHeight="1" x14ac:dyDescent="0.25">
      <c r="B25" s="28" t="s">
        <v>104</v>
      </c>
      <c r="C25" s="23" t="s">
        <v>103</v>
      </c>
      <c r="D25" s="28">
        <v>7303900</v>
      </c>
      <c r="E25" s="1">
        <v>0</v>
      </c>
      <c r="F25" s="1">
        <v>0</v>
      </c>
    </row>
    <row r="26" spans="2:6" x14ac:dyDescent="0.25">
      <c r="B26" s="28" t="s">
        <v>100</v>
      </c>
      <c r="C26" s="23" t="s">
        <v>101</v>
      </c>
      <c r="D26" s="28">
        <v>2000000</v>
      </c>
      <c r="E26" s="1">
        <v>0</v>
      </c>
      <c r="F26" s="1">
        <v>0</v>
      </c>
    </row>
    <row r="27" spans="2:6" ht="31.5" x14ac:dyDescent="0.25">
      <c r="B27" s="28" t="s">
        <v>12</v>
      </c>
      <c r="C27" s="23" t="s">
        <v>13</v>
      </c>
      <c r="D27" s="28">
        <v>20089200</v>
      </c>
      <c r="E27" s="1">
        <v>0</v>
      </c>
      <c r="F27" s="1">
        <v>0</v>
      </c>
    </row>
    <row r="28" spans="2:6" ht="31.5" hidden="1" x14ac:dyDescent="0.25">
      <c r="B28" s="28" t="s">
        <v>89</v>
      </c>
      <c r="C28" s="23" t="s">
        <v>88</v>
      </c>
      <c r="D28" s="28">
        <v>0</v>
      </c>
      <c r="E28" s="1">
        <v>0</v>
      </c>
      <c r="F28" s="1">
        <v>0</v>
      </c>
    </row>
    <row r="29" spans="2:6" x14ac:dyDescent="0.25">
      <c r="B29" s="13" t="s">
        <v>14</v>
      </c>
      <c r="C29" s="23" t="s">
        <v>15</v>
      </c>
      <c r="D29" s="28">
        <f t="shared" ref="D29:F29" si="4">SUM(D30:D39)</f>
        <v>53042405.549999997</v>
      </c>
      <c r="E29" s="28">
        <f t="shared" si="4"/>
        <v>357373175.27000004</v>
      </c>
      <c r="F29" s="28">
        <f t="shared" si="4"/>
        <v>70265093.799999997</v>
      </c>
    </row>
    <row r="30" spans="2:6" ht="47.25" hidden="1" x14ac:dyDescent="0.25">
      <c r="B30" s="1" t="s">
        <v>14</v>
      </c>
      <c r="C30" s="29" t="s">
        <v>57</v>
      </c>
      <c r="D30" s="1">
        <v>6263649.2699999996</v>
      </c>
      <c r="E30" s="1">
        <v>6263649.2699999996</v>
      </c>
      <c r="F30" s="1">
        <v>6262380.5999999996</v>
      </c>
    </row>
    <row r="31" spans="2:6" ht="47.25" hidden="1" x14ac:dyDescent="0.25">
      <c r="B31" s="1" t="s">
        <v>14</v>
      </c>
      <c r="C31" s="29" t="s">
        <v>58</v>
      </c>
      <c r="D31" s="1">
        <v>3856613.2</v>
      </c>
      <c r="E31" s="1">
        <v>3856613.2</v>
      </c>
      <c r="F31" s="1">
        <v>3856613.2</v>
      </c>
    </row>
    <row r="32" spans="2:6" ht="47.25" hidden="1" x14ac:dyDescent="0.25">
      <c r="B32" s="1" t="s">
        <v>14</v>
      </c>
      <c r="C32" s="29" t="s">
        <v>46</v>
      </c>
      <c r="D32" s="1">
        <v>2000000</v>
      </c>
      <c r="E32" s="1">
        <v>2000000</v>
      </c>
      <c r="F32" s="1">
        <v>2000000</v>
      </c>
    </row>
    <row r="33" spans="2:6" ht="47.25" hidden="1" x14ac:dyDescent="0.25">
      <c r="B33" s="1" t="s">
        <v>14</v>
      </c>
      <c r="C33" s="29" t="s">
        <v>47</v>
      </c>
      <c r="D33" s="1">
        <v>0</v>
      </c>
      <c r="E33" s="1">
        <v>4000000</v>
      </c>
      <c r="F33" s="1">
        <v>0</v>
      </c>
    </row>
    <row r="34" spans="2:6" ht="31.5" hidden="1" x14ac:dyDescent="0.25">
      <c r="B34" s="1" t="s">
        <v>14</v>
      </c>
      <c r="C34" s="29" t="s">
        <v>27</v>
      </c>
      <c r="D34" s="1">
        <v>1086800</v>
      </c>
      <c r="E34" s="1">
        <v>1086800</v>
      </c>
      <c r="F34" s="1">
        <v>1086800</v>
      </c>
    </row>
    <row r="35" spans="2:6" ht="47.25" hidden="1" x14ac:dyDescent="0.25">
      <c r="B35" s="1" t="s">
        <v>28</v>
      </c>
      <c r="C35" s="29" t="s">
        <v>29</v>
      </c>
      <c r="D35" s="1">
        <v>24582000</v>
      </c>
      <c r="E35" s="1">
        <v>23155200</v>
      </c>
      <c r="F35" s="1">
        <v>23155200</v>
      </c>
    </row>
    <row r="36" spans="2:6" ht="78.75" hidden="1" x14ac:dyDescent="0.25">
      <c r="B36" s="1" t="s">
        <v>14</v>
      </c>
      <c r="C36" s="29" t="s">
        <v>40</v>
      </c>
      <c r="D36" s="1">
        <v>1875600</v>
      </c>
      <c r="E36" s="1">
        <v>234400</v>
      </c>
      <c r="F36" s="1">
        <v>234400</v>
      </c>
    </row>
    <row r="37" spans="2:6" ht="47.25" hidden="1" x14ac:dyDescent="0.25">
      <c r="B37" s="1" t="s">
        <v>14</v>
      </c>
      <c r="C37" s="29" t="s">
        <v>59</v>
      </c>
      <c r="D37" s="1">
        <v>1604100</v>
      </c>
      <c r="E37" s="1">
        <v>0</v>
      </c>
      <c r="F37" s="1">
        <v>0</v>
      </c>
    </row>
    <row r="38" spans="2:6" ht="31.5" hidden="1" x14ac:dyDescent="0.25">
      <c r="B38" s="1" t="s">
        <v>14</v>
      </c>
      <c r="C38" s="29" t="s">
        <v>94</v>
      </c>
      <c r="D38" s="1">
        <v>8714900</v>
      </c>
      <c r="E38" s="1">
        <v>313669700</v>
      </c>
      <c r="F38" s="1">
        <v>33669700</v>
      </c>
    </row>
    <row r="39" spans="2:6" ht="31.5" hidden="1" x14ac:dyDescent="0.25">
      <c r="B39" s="1" t="s">
        <v>14</v>
      </c>
      <c r="C39" s="29" t="s">
        <v>95</v>
      </c>
      <c r="D39" s="1">
        <v>3058743.08</v>
      </c>
      <c r="E39" s="1">
        <v>3106812.8</v>
      </c>
      <c r="F39" s="1">
        <v>0</v>
      </c>
    </row>
    <row r="40" spans="2:6" x14ac:dyDescent="0.25">
      <c r="B40" s="16" t="s">
        <v>16</v>
      </c>
      <c r="C40" s="17" t="s">
        <v>17</v>
      </c>
      <c r="D40" s="18">
        <f t="shared" ref="D40:F40" si="5">D41+D42+D43+D44+D45+D46+D47</f>
        <v>990635313</v>
      </c>
      <c r="E40" s="18">
        <f t="shared" si="5"/>
        <v>1052960929.7299999</v>
      </c>
      <c r="F40" s="18">
        <f t="shared" si="5"/>
        <v>1112474272.6599998</v>
      </c>
    </row>
    <row r="41" spans="2:6" ht="47.25" x14ac:dyDescent="0.25">
      <c r="B41" s="1" t="s">
        <v>18</v>
      </c>
      <c r="C41" s="22" t="s">
        <v>60</v>
      </c>
      <c r="D41" s="1">
        <v>36546700</v>
      </c>
      <c r="E41" s="1">
        <v>38064900</v>
      </c>
      <c r="F41" s="1">
        <v>38064900</v>
      </c>
    </row>
    <row r="42" spans="2:6" ht="63" x14ac:dyDescent="0.25">
      <c r="B42" s="1" t="s">
        <v>19</v>
      </c>
      <c r="C42" s="22" t="s">
        <v>61</v>
      </c>
      <c r="D42" s="1">
        <v>55025700</v>
      </c>
      <c r="E42" s="1">
        <v>56002400</v>
      </c>
      <c r="F42" s="1">
        <v>56686800</v>
      </c>
    </row>
    <row r="43" spans="2:6" ht="47.25" x14ac:dyDescent="0.25">
      <c r="B43" s="1" t="s">
        <v>48</v>
      </c>
      <c r="C43" s="22" t="s">
        <v>20</v>
      </c>
      <c r="D43" s="1">
        <v>38556800</v>
      </c>
      <c r="E43" s="1">
        <v>45539500</v>
      </c>
      <c r="F43" s="1">
        <v>51212200</v>
      </c>
    </row>
    <row r="44" spans="2:6" ht="47.25" x14ac:dyDescent="0.25">
      <c r="B44" s="1" t="s">
        <v>21</v>
      </c>
      <c r="C44" s="23" t="s">
        <v>22</v>
      </c>
      <c r="D44" s="1">
        <v>19200</v>
      </c>
      <c r="E44" s="1">
        <v>20100</v>
      </c>
      <c r="F44" s="1">
        <v>274600</v>
      </c>
    </row>
    <row r="45" spans="2:6" ht="78.75" x14ac:dyDescent="0.25">
      <c r="B45" s="1" t="s">
        <v>35</v>
      </c>
      <c r="C45" s="23" t="s">
        <v>87</v>
      </c>
      <c r="D45" s="1">
        <v>37146060</v>
      </c>
      <c r="E45" s="1">
        <v>37146060</v>
      </c>
      <c r="F45" s="1">
        <v>37146060</v>
      </c>
    </row>
    <row r="46" spans="2:6" ht="47.25" x14ac:dyDescent="0.25">
      <c r="B46" s="1" t="s">
        <v>36</v>
      </c>
      <c r="C46" s="22" t="s">
        <v>37</v>
      </c>
      <c r="D46" s="1">
        <v>48734700</v>
      </c>
      <c r="E46" s="1">
        <v>45324160</v>
      </c>
      <c r="F46" s="1">
        <v>45324160</v>
      </c>
    </row>
    <row r="47" spans="2:6" x14ac:dyDescent="0.25">
      <c r="B47" s="13" t="s">
        <v>23</v>
      </c>
      <c r="C47" s="23" t="s">
        <v>24</v>
      </c>
      <c r="D47" s="28">
        <f t="shared" ref="D47:F47" si="6">SUM(D48:D65)</f>
        <v>774606153</v>
      </c>
      <c r="E47" s="28">
        <f t="shared" si="6"/>
        <v>830863809.7299999</v>
      </c>
      <c r="F47" s="28">
        <f t="shared" si="6"/>
        <v>883765552.65999997</v>
      </c>
    </row>
    <row r="48" spans="2:6" ht="47.25" hidden="1" x14ac:dyDescent="0.25">
      <c r="B48" s="1" t="s">
        <v>23</v>
      </c>
      <c r="C48" s="29" t="s">
        <v>30</v>
      </c>
      <c r="D48" s="1">
        <v>3874000</v>
      </c>
      <c r="E48" s="1">
        <v>3269400</v>
      </c>
      <c r="F48" s="1">
        <v>2677500</v>
      </c>
    </row>
    <row r="49" spans="2:6" ht="63" hidden="1" x14ac:dyDescent="0.25">
      <c r="B49" s="1" t="s">
        <v>23</v>
      </c>
      <c r="C49" s="29" t="s">
        <v>92</v>
      </c>
      <c r="D49" s="1">
        <v>22541000</v>
      </c>
      <c r="E49" s="1">
        <v>0</v>
      </c>
      <c r="F49" s="1">
        <v>0</v>
      </c>
    </row>
    <row r="50" spans="2:6" ht="63" hidden="1" x14ac:dyDescent="0.25">
      <c r="B50" s="1" t="s">
        <v>23</v>
      </c>
      <c r="C50" s="29" t="s">
        <v>31</v>
      </c>
      <c r="D50" s="12">
        <v>366600</v>
      </c>
      <c r="E50" s="1">
        <v>273200</v>
      </c>
      <c r="F50" s="1">
        <v>307300</v>
      </c>
    </row>
    <row r="51" spans="2:6" ht="110.25" hidden="1" x14ac:dyDescent="0.25">
      <c r="B51" s="28" t="s">
        <v>32</v>
      </c>
      <c r="C51" s="29" t="s">
        <v>79</v>
      </c>
      <c r="D51" s="28">
        <f>625494999.47+0.11</f>
        <v>625494999.58000004</v>
      </c>
      <c r="E51" s="28">
        <v>692292556.30999994</v>
      </c>
      <c r="F51" s="28">
        <v>735720361.28999996</v>
      </c>
    </row>
    <row r="52" spans="2:6" ht="47.25" hidden="1" x14ac:dyDescent="0.25">
      <c r="B52" s="1" t="s">
        <v>32</v>
      </c>
      <c r="C52" s="29" t="s">
        <v>80</v>
      </c>
      <c r="D52" s="28">
        <v>1101700</v>
      </c>
      <c r="E52" s="28">
        <v>1101700</v>
      </c>
      <c r="F52" s="28">
        <v>1101700</v>
      </c>
    </row>
    <row r="53" spans="2:6" ht="63" hidden="1" x14ac:dyDescent="0.25">
      <c r="B53" s="1" t="s">
        <v>32</v>
      </c>
      <c r="C53" s="29" t="s">
        <v>81</v>
      </c>
      <c r="D53" s="28">
        <v>1267455.8500000001</v>
      </c>
      <c r="E53" s="1">
        <v>1267455.8500000001</v>
      </c>
      <c r="F53" s="1">
        <v>1267455.8500000001</v>
      </c>
    </row>
    <row r="54" spans="2:6" ht="31.5" hidden="1" x14ac:dyDescent="0.25">
      <c r="B54" s="1" t="s">
        <v>32</v>
      </c>
      <c r="C54" s="29" t="s">
        <v>42</v>
      </c>
      <c r="D54" s="1">
        <v>95795400</v>
      </c>
      <c r="E54" s="28">
        <v>108982200</v>
      </c>
      <c r="F54" s="28">
        <v>119014000</v>
      </c>
    </row>
    <row r="55" spans="2:6" ht="47.25" hidden="1" x14ac:dyDescent="0.25">
      <c r="B55" s="28" t="s">
        <v>32</v>
      </c>
      <c r="C55" s="29" t="s">
        <v>82</v>
      </c>
      <c r="D55" s="28">
        <v>2474700</v>
      </c>
      <c r="E55" s="28">
        <v>2474700</v>
      </c>
      <c r="F55" s="28">
        <v>2474700</v>
      </c>
    </row>
    <row r="56" spans="2:6" ht="78.75" hidden="1" x14ac:dyDescent="0.25">
      <c r="B56" s="1" t="s">
        <v>32</v>
      </c>
      <c r="C56" s="29" t="s">
        <v>85</v>
      </c>
      <c r="D56" s="1">
        <v>802235.52</v>
      </c>
      <c r="E56" s="1">
        <v>802235.52</v>
      </c>
      <c r="F56" s="1">
        <v>802235.52</v>
      </c>
    </row>
    <row r="57" spans="2:6" ht="47.25" hidden="1" x14ac:dyDescent="0.25">
      <c r="B57" s="28" t="s">
        <v>32</v>
      </c>
      <c r="C57" s="29" t="s">
        <v>83</v>
      </c>
      <c r="D57" s="28">
        <v>4790100</v>
      </c>
      <c r="E57" s="1">
        <v>4790100</v>
      </c>
      <c r="F57" s="1">
        <v>4790100</v>
      </c>
    </row>
    <row r="58" spans="2:6" ht="94.5" hidden="1" x14ac:dyDescent="0.25">
      <c r="B58" s="28" t="s">
        <v>32</v>
      </c>
      <c r="C58" s="29" t="s">
        <v>84</v>
      </c>
      <c r="D58" s="28">
        <v>462.05</v>
      </c>
      <c r="E58" s="1">
        <v>462.05</v>
      </c>
      <c r="F58" s="1">
        <v>400</v>
      </c>
    </row>
    <row r="59" spans="2:6" ht="63" hidden="1" x14ac:dyDescent="0.25">
      <c r="B59" s="1" t="s">
        <v>32</v>
      </c>
      <c r="C59" s="29" t="s">
        <v>33</v>
      </c>
      <c r="D59" s="1">
        <v>149200</v>
      </c>
      <c r="E59" s="1">
        <v>155200</v>
      </c>
      <c r="F59" s="1">
        <v>155200</v>
      </c>
    </row>
    <row r="60" spans="2:6" ht="47.25" hidden="1" x14ac:dyDescent="0.25">
      <c r="B60" s="1" t="s">
        <v>32</v>
      </c>
      <c r="C60" s="29" t="s">
        <v>43</v>
      </c>
      <c r="D60" s="1">
        <v>3851000</v>
      </c>
      <c r="E60" s="1">
        <v>3851000</v>
      </c>
      <c r="F60" s="1">
        <v>3851000</v>
      </c>
    </row>
    <row r="61" spans="2:6" ht="63" hidden="1" x14ac:dyDescent="0.25">
      <c r="B61" s="1" t="s">
        <v>32</v>
      </c>
      <c r="C61" s="29" t="s">
        <v>62</v>
      </c>
      <c r="D61" s="1">
        <v>201000</v>
      </c>
      <c r="E61" s="1">
        <v>201000</v>
      </c>
      <c r="F61" s="1">
        <v>201000</v>
      </c>
    </row>
    <row r="62" spans="2:6" ht="126" hidden="1" x14ac:dyDescent="0.25">
      <c r="B62" s="1" t="s">
        <v>32</v>
      </c>
      <c r="C62" s="29" t="s">
        <v>63</v>
      </c>
      <c r="D62" s="1">
        <v>2872600</v>
      </c>
      <c r="E62" s="1">
        <v>2872600</v>
      </c>
      <c r="F62" s="1">
        <v>2872600</v>
      </c>
    </row>
    <row r="63" spans="2:6" ht="78.75" hidden="1" x14ac:dyDescent="0.25">
      <c r="B63" s="1" t="s">
        <v>23</v>
      </c>
      <c r="C63" s="29" t="s">
        <v>64</v>
      </c>
      <c r="D63" s="1">
        <v>572000</v>
      </c>
      <c r="E63" s="28">
        <v>533200</v>
      </c>
      <c r="F63" s="28">
        <v>533200</v>
      </c>
    </row>
    <row r="64" spans="2:6" ht="110.25" hidden="1" x14ac:dyDescent="0.25">
      <c r="B64" s="1" t="s">
        <v>23</v>
      </c>
      <c r="C64" s="29" t="s">
        <v>65</v>
      </c>
      <c r="D64" s="1">
        <v>7996800</v>
      </c>
      <c r="E64" s="1">
        <v>7996800</v>
      </c>
      <c r="F64" s="1">
        <v>7996800</v>
      </c>
    </row>
    <row r="65" spans="2:6" ht="94.5" hidden="1" x14ac:dyDescent="0.25">
      <c r="B65" s="1" t="s">
        <v>23</v>
      </c>
      <c r="C65" s="29" t="s">
        <v>66</v>
      </c>
      <c r="D65" s="1">
        <v>454900</v>
      </c>
      <c r="E65" s="28">
        <v>0</v>
      </c>
      <c r="F65" s="28">
        <v>0</v>
      </c>
    </row>
    <row r="66" spans="2:6" x14ac:dyDescent="0.25">
      <c r="B66" s="16" t="s">
        <v>25</v>
      </c>
      <c r="C66" s="17" t="s">
        <v>26</v>
      </c>
      <c r="D66" s="18">
        <f t="shared" ref="D66:F66" si="7">SUM(D67:D72)</f>
        <v>105018837.83</v>
      </c>
      <c r="E66" s="18">
        <f t="shared" si="7"/>
        <v>519499937.82999998</v>
      </c>
      <c r="F66" s="18">
        <f t="shared" si="7"/>
        <v>316406781.73000002</v>
      </c>
    </row>
    <row r="67" spans="2:6" ht="63" x14ac:dyDescent="0.25">
      <c r="B67" s="1" t="s">
        <v>67</v>
      </c>
      <c r="C67" s="22" t="s">
        <v>68</v>
      </c>
      <c r="D67" s="1">
        <v>2956937.83</v>
      </c>
      <c r="E67" s="1">
        <v>2956937.83</v>
      </c>
      <c r="F67" s="28">
        <v>3574381.73</v>
      </c>
    </row>
    <row r="68" spans="2:6" ht="63" x14ac:dyDescent="0.25">
      <c r="B68" s="1" t="s">
        <v>50</v>
      </c>
      <c r="C68" s="23" t="s">
        <v>49</v>
      </c>
      <c r="D68" s="28">
        <f>102061900</f>
        <v>102061900</v>
      </c>
      <c r="E68" s="28">
        <v>283741100</v>
      </c>
      <c r="F68" s="28">
        <v>0</v>
      </c>
    </row>
    <row r="69" spans="2:6" ht="31.5" x14ac:dyDescent="0.25">
      <c r="B69" s="1" t="s">
        <v>96</v>
      </c>
      <c r="C69" s="23" t="s">
        <v>102</v>
      </c>
      <c r="D69" s="28">
        <v>0</v>
      </c>
      <c r="E69" s="28">
        <f>130000000+102801900</f>
        <v>232801900</v>
      </c>
      <c r="F69" s="28">
        <f>130000000+182832400</f>
        <v>312832400</v>
      </c>
    </row>
  </sheetData>
  <mergeCells count="4">
    <mergeCell ref="B8:B9"/>
    <mergeCell ref="C8:C9"/>
    <mergeCell ref="D8:D9"/>
    <mergeCell ref="E8:F8"/>
  </mergeCells>
  <pageMargins left="0.23622047244094491" right="0.23622047244094491" top="0.74803149606299213" bottom="0.74803149606299213" header="0.31496062992125984" footer="0.31496062992125984"/>
  <pageSetup paperSize="9" scale="5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2023-12-12T23:43:37Z</cp:lastPrinted>
  <dcterms:created xsi:type="dcterms:W3CDTF">2020-01-10T00:49:50Z</dcterms:created>
  <dcterms:modified xsi:type="dcterms:W3CDTF">2023-12-25T07:34:39Z</dcterms:modified>
</cp:coreProperties>
</file>